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240" yWindow="15" windowWidth="9120" windowHeight="5160" activeTab="0"/>
  </bookViews>
  <sheets>
    <sheet name="Saisie" sheetId="1" r:id="rId1"/>
    <sheet name="Alcoolémies" sheetId="2" state="hidden" r:id="rId2"/>
  </sheets>
  <definedNames/>
  <calcPr fullCalcOnLoad="1"/>
</workbook>
</file>

<file path=xl/sharedStrings.xml><?xml version="1.0" encoding="utf-8"?>
<sst xmlns="http://schemas.openxmlformats.org/spreadsheetml/2006/main" count="99" uniqueCount="65">
  <si>
    <t xml:space="preserve">  Vous êtes :</t>
  </si>
  <si>
    <t>Boisson consommées:</t>
  </si>
  <si>
    <t xml:space="preserve"> Votre poids :</t>
  </si>
  <si>
    <t>Votre consommation</t>
  </si>
  <si>
    <t>Nombre de verres</t>
  </si>
  <si>
    <t>Votre taux d'alcool</t>
  </si>
  <si>
    <t>une heure après l'absoption:</t>
  </si>
  <si>
    <t xml:space="preserve">  Apéritifs</t>
  </si>
  <si>
    <t xml:space="preserve">  Vins</t>
  </si>
  <si>
    <t xml:space="preserve">  Champagne</t>
  </si>
  <si>
    <t>Temps nécessaire après l'absoption</t>
  </si>
  <si>
    <t xml:space="preserve">  Bières</t>
  </si>
  <si>
    <t>pour atteindre 0.5 g/l (-0.15g/l/heure)</t>
  </si>
  <si>
    <t xml:space="preserve">  Digestif</t>
  </si>
  <si>
    <t>Boissons consommées au cours d'un repas</t>
  </si>
  <si>
    <t>Apéritifs</t>
  </si>
  <si>
    <t>Sans consommation</t>
  </si>
  <si>
    <t>Pastis 45° (2.5cl)</t>
  </si>
  <si>
    <t>Whisky 43° (4 cl)</t>
  </si>
  <si>
    <t>Vin 16° (6cl)</t>
  </si>
  <si>
    <t>Vins 12°</t>
  </si>
  <si>
    <t>1/2 bouteille (37.5cl)</t>
  </si>
  <si>
    <t>1/4 litre (25cl)</t>
  </si>
  <si>
    <t>Ballon (14cl)</t>
  </si>
  <si>
    <t>Verre (10cl)</t>
  </si>
  <si>
    <t>Champagne 11°</t>
  </si>
  <si>
    <t>1/2 bouteille (39cl)</t>
  </si>
  <si>
    <t>La coupe (10cl)</t>
  </si>
  <si>
    <t>Bière</t>
  </si>
  <si>
    <t>De Table 4° (1 litre)</t>
  </si>
  <si>
    <t>Canette ordinaire 5.2° (25cl)</t>
  </si>
  <si>
    <t>Canette ordinaire 5.2° (33cl)</t>
  </si>
  <si>
    <t>Canette de luxe 7.2° (25cl)</t>
  </si>
  <si>
    <t>Canette de luxe 7.2° (33cl)</t>
  </si>
  <si>
    <t>Alcool forts</t>
  </si>
  <si>
    <t>Rhum... 45° (4cl)</t>
  </si>
  <si>
    <t>Cognac... 40° (4cl)</t>
  </si>
  <si>
    <t>Boissons consommées à jeun</t>
  </si>
  <si>
    <t>50 kg</t>
  </si>
  <si>
    <t xml:space="preserve">   Poids</t>
  </si>
  <si>
    <t>Champagne</t>
  </si>
  <si>
    <t>55 kg</t>
  </si>
  <si>
    <t>Apéro</t>
  </si>
  <si>
    <t>Vin</t>
  </si>
  <si>
    <t>Champ</t>
  </si>
  <si>
    <t>60 kg</t>
  </si>
  <si>
    <t>65 kg</t>
  </si>
  <si>
    <t>70 kg</t>
  </si>
  <si>
    <t>Digestif</t>
  </si>
  <si>
    <t>75 kg</t>
  </si>
  <si>
    <t>80 kg</t>
  </si>
  <si>
    <t>Sexe</t>
  </si>
  <si>
    <t>85 kg</t>
  </si>
  <si>
    <t xml:space="preserve">   Majoration 20% pour femme</t>
  </si>
  <si>
    <t>90 kg</t>
  </si>
  <si>
    <t>95 kg</t>
  </si>
  <si>
    <t>A jeûn  ou au cours d'un repas</t>
  </si>
  <si>
    <t>100 kg</t>
  </si>
  <si>
    <t>Taux d'alcool (en fonction poids+nombre de verres+sexe):</t>
  </si>
  <si>
    <t>Apéritif:</t>
  </si>
  <si>
    <t>Vin:</t>
  </si>
  <si>
    <t>Champagne:</t>
  </si>
  <si>
    <t>Bière:</t>
  </si>
  <si>
    <t>Digestif:</t>
  </si>
  <si>
    <t>Total: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</si>
</sst>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&quot;kg&quot;"/>
    <numFmt numFmtId="181" formatCode="0.00&quot;g/litre sang&quot;"/>
    <numFmt numFmtId="182" formatCode="0.00&quot;g / l&quot;"/>
    <numFmt numFmtId="183" formatCode="0.00&quot; g / l&quot;"/>
    <numFmt numFmtId="184" formatCode="0&quot; h&quot;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Univers"/>
      <family val="2"/>
    </font>
    <font>
      <sz val="10"/>
      <name val="Univers"/>
      <family val="2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0"/>
    </font>
    <font>
      <sz val="10"/>
      <name val="Impress BT"/>
      <family val="0"/>
    </font>
    <font>
      <sz val="10"/>
      <name val="Book Antiqua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Impress BT"/>
      <family val="0"/>
    </font>
    <font>
      <sz val="8"/>
      <name val="Univers"/>
      <family val="2"/>
    </font>
    <font>
      <b/>
      <sz val="12"/>
      <name val="Univers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Continuous" vertical="center"/>
    </xf>
    <xf numFmtId="0" fontId="6" fillId="3" borderId="1" xfId="0" applyFont="1" applyFill="1" applyBorder="1" applyAlignment="1">
      <alignment horizontal="centerContinuous" vertical="center"/>
    </xf>
    <xf numFmtId="0" fontId="5" fillId="4" borderId="3" xfId="0" applyFont="1" applyFill="1" applyBorder="1" applyAlignment="1">
      <alignment horizontal="centerContinuous" vertical="center"/>
    </xf>
    <xf numFmtId="0" fontId="5" fillId="4" borderId="4" xfId="0" applyFont="1" applyFill="1" applyBorder="1" applyAlignment="1">
      <alignment horizontal="centerContinuous" vertical="center"/>
    </xf>
    <xf numFmtId="0" fontId="5" fillId="4" borderId="2" xfId="0" applyFont="1" applyFill="1" applyBorder="1" applyAlignment="1">
      <alignment horizontal="centerContinuous" vertical="center"/>
    </xf>
    <xf numFmtId="0" fontId="6" fillId="3" borderId="1" xfId="0" applyFont="1" applyFill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Continuous" vertical="center"/>
    </xf>
    <xf numFmtId="2" fontId="4" fillId="2" borderId="0" xfId="0" applyNumberFormat="1" applyFont="1" applyFill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Continuous"/>
    </xf>
    <xf numFmtId="0" fontId="9" fillId="2" borderId="0" xfId="0" applyFont="1" applyFill="1" applyAlignment="1">
      <alignment horizontal="centerContinuous" vertical="center"/>
    </xf>
    <xf numFmtId="0" fontId="4" fillId="3" borderId="0" xfId="0" applyFont="1" applyFill="1" applyBorder="1" applyAlignment="1">
      <alignment/>
    </xf>
    <xf numFmtId="0" fontId="4" fillId="2" borderId="0" xfId="0" applyFont="1" applyFill="1" applyAlignment="1">
      <alignment horizontal="centerContinuous"/>
    </xf>
    <xf numFmtId="0" fontId="0" fillId="5" borderId="0" xfId="0" applyFill="1" applyBorder="1" applyAlignment="1">
      <alignment/>
    </xf>
    <xf numFmtId="0" fontId="4" fillId="5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10" fillId="2" borderId="0" xfId="0" applyFont="1" applyFill="1" applyAlignment="1">
      <alignment horizontal="centerContinuous" vertical="center" wrapText="1"/>
    </xf>
    <xf numFmtId="0" fontId="10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/>
    </xf>
    <xf numFmtId="0" fontId="5" fillId="5" borderId="8" xfId="0" applyFont="1" applyFill="1" applyBorder="1" applyAlignment="1">
      <alignment horizontal="centerContinuous" vertical="center"/>
    </xf>
    <xf numFmtId="0" fontId="4" fillId="5" borderId="9" xfId="0" applyFont="1" applyFill="1" applyBorder="1" applyAlignment="1">
      <alignment horizontal="centerContinuous" vertical="center"/>
    </xf>
    <xf numFmtId="0" fontId="5" fillId="5" borderId="9" xfId="0" applyFont="1" applyFill="1" applyBorder="1" applyAlignment="1">
      <alignment horizontal="centerContinuous" vertical="center" wrapText="1"/>
    </xf>
    <xf numFmtId="0" fontId="6" fillId="5" borderId="10" xfId="0" applyFont="1" applyFill="1" applyBorder="1" applyAlignment="1">
      <alignment horizontal="centerContinuous" vertical="center" wrapText="1"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 horizontal="left"/>
    </xf>
    <xf numFmtId="0" fontId="11" fillId="5" borderId="11" xfId="0" applyFont="1" applyFill="1" applyBorder="1" applyAlignment="1">
      <alignment/>
    </xf>
    <xf numFmtId="0" fontId="4" fillId="5" borderId="12" xfId="0" applyFont="1" applyFill="1" applyBorder="1" applyAlignment="1">
      <alignment/>
    </xf>
    <xf numFmtId="0" fontId="10" fillId="5" borderId="11" xfId="0" applyFont="1" applyFill="1" applyBorder="1" applyAlignment="1">
      <alignment/>
    </xf>
    <xf numFmtId="0" fontId="11" fillId="5" borderId="11" xfId="0" applyFont="1" applyFill="1" applyBorder="1" applyAlignment="1">
      <alignment/>
    </xf>
    <xf numFmtId="0" fontId="10" fillId="5" borderId="13" xfId="0" applyFont="1" applyFill="1" applyBorder="1" applyAlignment="1">
      <alignment/>
    </xf>
    <xf numFmtId="0" fontId="4" fillId="5" borderId="14" xfId="0" applyFont="1" applyFill="1" applyBorder="1" applyAlignment="1">
      <alignment/>
    </xf>
    <xf numFmtId="0" fontId="4" fillId="5" borderId="15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4" fillId="3" borderId="14" xfId="0" applyFont="1" applyFill="1" applyBorder="1" applyAlignment="1">
      <alignment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/>
    </xf>
    <xf numFmtId="0" fontId="10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 wrapText="1"/>
    </xf>
    <xf numFmtId="0" fontId="10" fillId="2" borderId="0" xfId="0" applyFont="1" applyFill="1" applyAlignment="1">
      <alignment horizontal="left"/>
    </xf>
    <xf numFmtId="0" fontId="0" fillId="5" borderId="16" xfId="0" applyFill="1" applyBorder="1" applyAlignment="1">
      <alignment/>
    </xf>
    <xf numFmtId="0" fontId="4" fillId="5" borderId="17" xfId="0" applyFont="1" applyFill="1" applyBorder="1" applyAlignment="1">
      <alignment/>
    </xf>
    <xf numFmtId="183" fontId="12" fillId="5" borderId="18" xfId="0" applyNumberFormat="1" applyFont="1" applyFill="1" applyBorder="1" applyAlignment="1">
      <alignment horizontal="centerContinuous"/>
    </xf>
    <xf numFmtId="0" fontId="4" fillId="5" borderId="19" xfId="0" applyFont="1" applyFill="1" applyBorder="1" applyAlignment="1">
      <alignment horizontal="centerContinuous"/>
    </xf>
    <xf numFmtId="0" fontId="4" fillId="5" borderId="20" xfId="0" applyFont="1" applyFill="1" applyBorder="1" applyAlignment="1">
      <alignment/>
    </xf>
    <xf numFmtId="0" fontId="4" fillId="5" borderId="21" xfId="0" applyFont="1" applyFill="1" applyBorder="1" applyAlignment="1">
      <alignment/>
    </xf>
    <xf numFmtId="184" fontId="13" fillId="5" borderId="22" xfId="0" applyNumberFormat="1" applyFont="1" applyFill="1" applyBorder="1" applyAlignment="1">
      <alignment horizontal="centerContinuous"/>
    </xf>
    <xf numFmtId="180" fontId="15" fillId="3" borderId="1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0"/>
  <sheetViews>
    <sheetView showRowColHeaders="0" tabSelected="1" workbookViewId="0" topLeftCell="A1">
      <selection activeCell="J29" sqref="J29"/>
    </sheetView>
  </sheetViews>
  <sheetFormatPr defaultColWidth="11.421875" defaultRowHeight="12.75"/>
  <cols>
    <col min="1" max="1" width="4.7109375" style="33" customWidth="1"/>
    <col min="2" max="2" width="12.421875" style="33" customWidth="1"/>
    <col min="3" max="3" width="11.421875" style="33" customWidth="1"/>
    <col min="4" max="4" width="2.7109375" style="33" customWidth="1"/>
    <col min="5" max="5" width="8.7109375" style="33" customWidth="1"/>
    <col min="6" max="6" width="5.7109375" style="33" customWidth="1"/>
    <col min="7" max="7" width="11.421875" style="33" customWidth="1"/>
    <col min="8" max="8" width="2.28125" style="33" customWidth="1"/>
    <col min="9" max="9" width="5.7109375" style="33" customWidth="1"/>
    <col min="10" max="10" width="11.421875" style="33" customWidth="1"/>
    <col min="11" max="11" width="3.140625" style="33" customWidth="1"/>
    <col min="12" max="12" width="3.00390625" style="33" customWidth="1"/>
    <col min="13" max="16384" width="11.421875" style="33" customWidth="1"/>
  </cols>
  <sheetData>
    <row r="1" ht="8.25" customHeight="1" thickBot="1"/>
    <row r="2" spans="2:12" ht="6" customHeight="1">
      <c r="B2" s="58"/>
      <c r="C2" s="59"/>
      <c r="D2" s="59"/>
      <c r="E2" s="59"/>
      <c r="F2" s="59"/>
      <c r="G2" s="59"/>
      <c r="H2" s="59"/>
      <c r="I2" s="59"/>
      <c r="J2" s="59"/>
      <c r="K2" s="59"/>
      <c r="L2" s="60"/>
    </row>
    <row r="3" spans="2:12" ht="15" customHeight="1">
      <c r="B3" s="61" t="s">
        <v>0</v>
      </c>
      <c r="C3" s="37"/>
      <c r="D3" s="37"/>
      <c r="E3" s="41" t="s">
        <v>1</v>
      </c>
      <c r="F3" s="37"/>
      <c r="G3" s="37"/>
      <c r="H3" s="37"/>
      <c r="I3" s="37"/>
      <c r="J3" s="37"/>
      <c r="K3" s="37"/>
      <c r="L3" s="62"/>
    </row>
    <row r="4" spans="2:12" ht="12.75">
      <c r="B4" s="63"/>
      <c r="C4" s="37"/>
      <c r="D4" s="37"/>
      <c r="E4" s="37"/>
      <c r="F4" s="37"/>
      <c r="G4" s="37"/>
      <c r="H4" s="37"/>
      <c r="I4" s="37"/>
      <c r="J4" s="37"/>
      <c r="K4" s="37"/>
      <c r="L4" s="62"/>
    </row>
    <row r="5" spans="2:12" ht="6" customHeight="1">
      <c r="B5" s="63"/>
      <c r="C5" s="37"/>
      <c r="D5" s="37"/>
      <c r="E5" s="37"/>
      <c r="F5" s="37"/>
      <c r="G5" s="37"/>
      <c r="H5" s="37"/>
      <c r="I5" s="37"/>
      <c r="J5" s="37"/>
      <c r="K5" s="37"/>
      <c r="L5" s="62"/>
    </row>
    <row r="6" spans="2:12" ht="12.75">
      <c r="B6" s="61" t="s">
        <v>2</v>
      </c>
      <c r="C6" s="37"/>
      <c r="D6" s="37"/>
      <c r="E6" s="37"/>
      <c r="F6" s="37"/>
      <c r="G6" s="37"/>
      <c r="H6" s="37"/>
      <c r="I6" s="37"/>
      <c r="J6" s="37"/>
      <c r="K6" s="37"/>
      <c r="L6" s="62"/>
    </row>
    <row r="7" spans="2:12" ht="7.5" customHeight="1" thickBot="1">
      <c r="B7" s="64"/>
      <c r="C7" s="65"/>
      <c r="D7" s="66"/>
      <c r="E7" s="66"/>
      <c r="F7" s="66"/>
      <c r="G7" s="66"/>
      <c r="H7" s="66"/>
      <c r="I7" s="66"/>
      <c r="J7" s="67"/>
      <c r="K7" s="66"/>
      <c r="L7" s="68"/>
    </row>
    <row r="8" spans="2:10" ht="6" customHeight="1" thickBot="1">
      <c r="B8" s="32"/>
      <c r="C8" s="32"/>
      <c r="J8" s="34"/>
    </row>
    <row r="9" spans="2:12" ht="21" customHeight="1">
      <c r="B9" s="45" t="s">
        <v>3</v>
      </c>
      <c r="C9" s="46"/>
      <c r="D9" s="46"/>
      <c r="E9" s="46"/>
      <c r="F9" s="47" t="s">
        <v>4</v>
      </c>
      <c r="G9" s="48"/>
      <c r="H9" s="43"/>
      <c r="I9" s="42" t="s">
        <v>5</v>
      </c>
      <c r="J9" s="26"/>
      <c r="K9" s="44"/>
      <c r="L9" s="25"/>
    </row>
    <row r="10" spans="2:12" ht="10.5" customHeight="1">
      <c r="B10" s="49"/>
      <c r="C10" s="39"/>
      <c r="D10" s="40"/>
      <c r="E10" s="40"/>
      <c r="F10" s="40"/>
      <c r="G10" s="50"/>
      <c r="H10" s="42"/>
      <c r="I10" s="42" t="s">
        <v>6</v>
      </c>
      <c r="J10" s="38"/>
      <c r="K10" s="38"/>
      <c r="L10" s="38"/>
    </row>
    <row r="11" spans="2:12" ht="14.25" thickBot="1">
      <c r="B11" s="51" t="s">
        <v>7</v>
      </c>
      <c r="C11" s="40"/>
      <c r="D11" s="40"/>
      <c r="E11" s="40"/>
      <c r="F11" s="40"/>
      <c r="G11" s="52"/>
      <c r="H11" s="42"/>
      <c r="I11" s="38"/>
      <c r="J11" s="38"/>
      <c r="K11" s="38"/>
      <c r="L11" s="25"/>
    </row>
    <row r="12" spans="2:10" ht="7.5" customHeight="1">
      <c r="B12" s="53"/>
      <c r="C12" s="40"/>
      <c r="D12" s="40"/>
      <c r="E12" s="40"/>
      <c r="F12" s="40"/>
      <c r="G12" s="52"/>
      <c r="H12" s="32"/>
      <c r="I12" s="72"/>
      <c r="J12" s="73"/>
    </row>
    <row r="13" spans="2:10" ht="15.75">
      <c r="B13" s="54" t="s">
        <v>8</v>
      </c>
      <c r="C13" s="40"/>
      <c r="D13" s="40"/>
      <c r="E13" s="40"/>
      <c r="F13" s="40"/>
      <c r="G13" s="52"/>
      <c r="I13" s="74">
        <f>Alcoolémies!C82</f>
        <v>0</v>
      </c>
      <c r="J13" s="75"/>
    </row>
    <row r="14" spans="2:10" ht="7.5" customHeight="1" thickBot="1">
      <c r="B14" s="53"/>
      <c r="C14" s="39"/>
      <c r="D14" s="40"/>
      <c r="E14" s="40"/>
      <c r="F14" s="40"/>
      <c r="G14" s="52"/>
      <c r="I14" s="76"/>
      <c r="J14" s="77"/>
    </row>
    <row r="15" spans="2:13" ht="13.5">
      <c r="B15" s="54" t="s">
        <v>9</v>
      </c>
      <c r="C15" s="40"/>
      <c r="D15" s="40"/>
      <c r="E15" s="40"/>
      <c r="F15" s="40"/>
      <c r="G15" s="52"/>
      <c r="I15" s="25"/>
      <c r="J15" s="25"/>
      <c r="K15" s="25"/>
      <c r="L15" s="25"/>
      <c r="M15" s="25"/>
    </row>
    <row r="16" spans="2:14" ht="10.5" customHeight="1">
      <c r="B16" s="53"/>
      <c r="C16" s="40"/>
      <c r="D16" s="40"/>
      <c r="E16" s="40"/>
      <c r="F16" s="40"/>
      <c r="G16" s="52"/>
      <c r="H16" s="70"/>
      <c r="I16" s="71" t="s">
        <v>10</v>
      </c>
      <c r="J16" s="38"/>
      <c r="K16" s="38"/>
      <c r="L16" s="38"/>
      <c r="M16" s="38"/>
      <c r="N16" s="25"/>
    </row>
    <row r="17" spans="2:13" ht="13.5">
      <c r="B17" s="54" t="s">
        <v>11</v>
      </c>
      <c r="C17" s="40"/>
      <c r="D17" s="40"/>
      <c r="E17" s="40"/>
      <c r="F17" s="40"/>
      <c r="G17" s="52"/>
      <c r="H17" s="69"/>
      <c r="I17" s="71" t="s">
        <v>12</v>
      </c>
      <c r="J17" s="38"/>
      <c r="K17" s="38"/>
      <c r="L17" s="25"/>
      <c r="M17" s="25"/>
    </row>
    <row r="18" spans="2:13" ht="9.75" customHeight="1" thickBot="1">
      <c r="B18" s="53"/>
      <c r="C18" s="40"/>
      <c r="D18" s="40"/>
      <c r="E18" s="40"/>
      <c r="F18" s="40"/>
      <c r="G18" s="52"/>
      <c r="H18" s="69"/>
      <c r="I18" s="38"/>
      <c r="J18" s="38"/>
      <c r="K18" s="38"/>
      <c r="L18" s="25"/>
      <c r="M18" s="25"/>
    </row>
    <row r="19" spans="2:10" ht="15.75" thickBot="1">
      <c r="B19" s="54" t="s">
        <v>13</v>
      </c>
      <c r="C19" s="40"/>
      <c r="D19" s="40"/>
      <c r="E19" s="40"/>
      <c r="F19" s="40"/>
      <c r="G19" s="52"/>
      <c r="I19" s="38"/>
      <c r="J19" s="78">
        <f>IF(I13&gt;=0.5,(I13-0.5)/0.15+1,"")</f>
      </c>
    </row>
    <row r="20" spans="2:9" ht="9" customHeight="1" thickBot="1">
      <c r="B20" s="55"/>
      <c r="C20" s="56"/>
      <c r="D20" s="56"/>
      <c r="E20" s="56"/>
      <c r="F20" s="56"/>
      <c r="G20" s="57"/>
      <c r="I20" s="38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86"/>
  <sheetViews>
    <sheetView zoomScale="80" zoomScaleNormal="80" workbookViewId="0" topLeftCell="A28">
      <selection activeCell="C81" sqref="C81"/>
    </sheetView>
  </sheetViews>
  <sheetFormatPr defaultColWidth="11.421875" defaultRowHeight="12.75"/>
  <cols>
    <col min="1" max="1" width="1.7109375" style="1" customWidth="1"/>
    <col min="2" max="3" width="13.7109375" style="1" customWidth="1"/>
    <col min="4" max="4" width="5.140625" style="1" customWidth="1"/>
    <col min="5" max="16" width="5.7109375" style="1" customWidth="1"/>
    <col min="17" max="17" width="1.7109375" style="1" customWidth="1"/>
    <col min="18" max="18" width="5.7109375" style="1" customWidth="1"/>
    <col min="19" max="16384" width="11.421875" style="1" customWidth="1"/>
  </cols>
  <sheetData>
    <row r="1" spans="2:4" ht="24" customHeight="1">
      <c r="B1" s="81" t="s">
        <v>14</v>
      </c>
      <c r="C1" s="3"/>
      <c r="D1" s="3"/>
    </row>
    <row r="2" spans="2:15" ht="18" customHeight="1">
      <c r="B2" s="18" t="s">
        <v>15</v>
      </c>
      <c r="C2" s="19"/>
      <c r="D2" s="6"/>
      <c r="E2" s="8">
        <v>50</v>
      </c>
      <c r="F2" s="8">
        <v>55</v>
      </c>
      <c r="G2" s="8">
        <v>60</v>
      </c>
      <c r="H2" s="8">
        <v>65</v>
      </c>
      <c r="I2" s="8">
        <v>70</v>
      </c>
      <c r="J2" s="8">
        <v>75</v>
      </c>
      <c r="K2" s="8">
        <v>80</v>
      </c>
      <c r="L2" s="8">
        <v>85</v>
      </c>
      <c r="M2" s="8">
        <v>90</v>
      </c>
      <c r="N2" s="8">
        <v>95</v>
      </c>
      <c r="O2" s="79">
        <v>100</v>
      </c>
    </row>
    <row r="3" spans="2:15" ht="12.75" customHeight="1">
      <c r="B3" s="16" t="s">
        <v>16</v>
      </c>
      <c r="C3" s="16"/>
      <c r="D3" s="14">
        <v>1</v>
      </c>
      <c r="E3" s="15">
        <v>0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</row>
    <row r="4" spans="2:15" ht="12.75">
      <c r="B4" s="17" t="s">
        <v>17</v>
      </c>
      <c r="C4" s="17"/>
      <c r="D4" s="5">
        <v>2</v>
      </c>
      <c r="E4" s="7">
        <v>0.16</v>
      </c>
      <c r="F4" s="7">
        <v>0.15</v>
      </c>
      <c r="G4" s="7">
        <v>0.13</v>
      </c>
      <c r="H4" s="7">
        <v>0.12</v>
      </c>
      <c r="I4" s="7">
        <v>0.11</v>
      </c>
      <c r="J4" s="7">
        <v>0.11</v>
      </c>
      <c r="K4" s="7">
        <v>0.1</v>
      </c>
      <c r="L4" s="7">
        <v>0.1</v>
      </c>
      <c r="M4" s="7">
        <v>0.09</v>
      </c>
      <c r="N4" s="7">
        <v>0.08</v>
      </c>
      <c r="O4" s="7">
        <v>0.07</v>
      </c>
    </row>
    <row r="5" spans="2:15" ht="12.75">
      <c r="B5" s="17" t="s">
        <v>18</v>
      </c>
      <c r="C5" s="17"/>
      <c r="D5" s="14">
        <v>3</v>
      </c>
      <c r="E5" s="7">
        <v>0.25</v>
      </c>
      <c r="F5" s="7">
        <v>0.22</v>
      </c>
      <c r="G5" s="7">
        <v>0.21</v>
      </c>
      <c r="H5" s="7">
        <v>0.19</v>
      </c>
      <c r="I5" s="7">
        <v>0.18</v>
      </c>
      <c r="J5" s="7">
        <v>0.16</v>
      </c>
      <c r="K5" s="7">
        <v>0.15</v>
      </c>
      <c r="L5" s="7">
        <v>0.14</v>
      </c>
      <c r="M5" s="7">
        <v>0.14</v>
      </c>
      <c r="N5" s="7">
        <v>0.13</v>
      </c>
      <c r="O5" s="7">
        <v>0.12</v>
      </c>
    </row>
    <row r="6" spans="2:15" ht="12.75" customHeight="1">
      <c r="B6" s="17" t="s">
        <v>19</v>
      </c>
      <c r="C6" s="17"/>
      <c r="D6" s="5">
        <v>4</v>
      </c>
      <c r="E6" s="7">
        <v>0.13</v>
      </c>
      <c r="F6" s="7">
        <v>0.13</v>
      </c>
      <c r="G6" s="7">
        <v>0.12</v>
      </c>
      <c r="H6" s="7">
        <v>0.11</v>
      </c>
      <c r="I6" s="7">
        <v>0.1</v>
      </c>
      <c r="J6" s="7">
        <v>0.09</v>
      </c>
      <c r="K6" s="7">
        <v>0.09</v>
      </c>
      <c r="L6" s="7">
        <v>0.08</v>
      </c>
      <c r="M6" s="7">
        <v>0.07</v>
      </c>
      <c r="N6" s="7">
        <v>0.07</v>
      </c>
      <c r="O6" s="7">
        <v>0.06</v>
      </c>
    </row>
    <row r="7" spans="2:4" ht="5.25" customHeight="1">
      <c r="B7" s="2"/>
      <c r="C7" s="2"/>
      <c r="D7" s="2"/>
    </row>
    <row r="8" spans="2:15" ht="18" customHeight="1">
      <c r="B8" s="18" t="s">
        <v>20</v>
      </c>
      <c r="C8" s="19"/>
      <c r="D8" s="6"/>
      <c r="E8" s="8">
        <v>50</v>
      </c>
      <c r="F8" s="8">
        <v>55</v>
      </c>
      <c r="G8" s="8">
        <v>60</v>
      </c>
      <c r="H8" s="8">
        <v>65</v>
      </c>
      <c r="I8" s="8">
        <v>70</v>
      </c>
      <c r="J8" s="8">
        <v>75</v>
      </c>
      <c r="K8" s="8">
        <v>80</v>
      </c>
      <c r="L8" s="8">
        <v>85</v>
      </c>
      <c r="M8" s="8">
        <v>90</v>
      </c>
      <c r="N8" s="8">
        <v>95</v>
      </c>
      <c r="O8" s="79">
        <v>100</v>
      </c>
    </row>
    <row r="9" spans="2:15" ht="12.75" customHeight="1">
      <c r="B9" s="16" t="s">
        <v>16</v>
      </c>
      <c r="C9" s="16"/>
      <c r="D9" s="14">
        <v>1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</row>
    <row r="10" spans="2:15" ht="12.75" customHeight="1">
      <c r="B10" s="21" t="s">
        <v>21</v>
      </c>
      <c r="C10" s="21"/>
      <c r="D10" s="4">
        <v>2</v>
      </c>
      <c r="E10" s="7">
        <v>0.65</v>
      </c>
      <c r="F10" s="7">
        <v>0.6</v>
      </c>
      <c r="G10" s="7">
        <v>0.55</v>
      </c>
      <c r="H10" s="7">
        <v>0.5</v>
      </c>
      <c r="I10" s="7">
        <v>0.47</v>
      </c>
      <c r="J10" s="7">
        <v>0.44</v>
      </c>
      <c r="K10" s="7">
        <v>0.41</v>
      </c>
      <c r="L10" s="7">
        <v>0.38</v>
      </c>
      <c r="M10" s="7">
        <v>0.36</v>
      </c>
      <c r="N10" s="7">
        <v>0.35</v>
      </c>
      <c r="O10" s="7">
        <v>0.34</v>
      </c>
    </row>
    <row r="11" spans="2:15" ht="12.75" customHeight="1">
      <c r="B11" s="21" t="s">
        <v>22</v>
      </c>
      <c r="C11" s="21"/>
      <c r="D11" s="14">
        <v>3</v>
      </c>
      <c r="E11" s="7">
        <v>0.44</v>
      </c>
      <c r="F11" s="7">
        <v>0.4</v>
      </c>
      <c r="G11" s="7">
        <v>0.36</v>
      </c>
      <c r="H11" s="7">
        <v>0.34</v>
      </c>
      <c r="I11" s="7">
        <v>0.31</v>
      </c>
      <c r="J11" s="7">
        <v>0.29</v>
      </c>
      <c r="K11" s="7">
        <v>0.27</v>
      </c>
      <c r="L11" s="7">
        <v>0.26</v>
      </c>
      <c r="M11" s="7">
        <v>0.24</v>
      </c>
      <c r="N11" s="7">
        <v>0.23</v>
      </c>
      <c r="O11" s="7">
        <v>0.22</v>
      </c>
    </row>
    <row r="12" spans="2:15" ht="12.75" customHeight="1">
      <c r="B12" s="21" t="s">
        <v>23</v>
      </c>
      <c r="C12" s="21"/>
      <c r="D12" s="4">
        <v>4</v>
      </c>
      <c r="E12" s="7">
        <v>0.24</v>
      </c>
      <c r="F12" s="7">
        <v>0.22</v>
      </c>
      <c r="G12" s="7">
        <v>0.2</v>
      </c>
      <c r="H12" s="7">
        <v>0.19</v>
      </c>
      <c r="I12" s="7">
        <v>0.17</v>
      </c>
      <c r="J12" s="7">
        <v>0.16</v>
      </c>
      <c r="K12" s="7">
        <v>0.15</v>
      </c>
      <c r="L12" s="7">
        <v>0.14</v>
      </c>
      <c r="M12" s="7">
        <v>0.14</v>
      </c>
      <c r="N12" s="7">
        <v>0.13</v>
      </c>
      <c r="O12" s="7">
        <v>0.12</v>
      </c>
    </row>
    <row r="13" spans="2:15" ht="12.75" customHeight="1">
      <c r="B13" s="21" t="s">
        <v>24</v>
      </c>
      <c r="C13" s="21"/>
      <c r="D13" s="14">
        <v>5</v>
      </c>
      <c r="E13" s="7">
        <v>0.17</v>
      </c>
      <c r="F13" s="7">
        <v>0.16</v>
      </c>
      <c r="G13" s="7">
        <v>0.15</v>
      </c>
      <c r="H13" s="7">
        <v>0.13</v>
      </c>
      <c r="I13" s="7">
        <v>0.12</v>
      </c>
      <c r="J13" s="7">
        <v>0.12</v>
      </c>
      <c r="K13" s="7">
        <v>0.11</v>
      </c>
      <c r="L13" s="7">
        <v>0.1</v>
      </c>
      <c r="M13" s="7">
        <v>0.1</v>
      </c>
      <c r="N13" s="7">
        <v>0.09</v>
      </c>
      <c r="O13" s="7">
        <v>0.08</v>
      </c>
    </row>
    <row r="14" spans="2:4" ht="6" customHeight="1">
      <c r="B14" s="2"/>
      <c r="C14" s="2"/>
      <c r="D14" s="2"/>
    </row>
    <row r="15" spans="2:15" ht="18" customHeight="1">
      <c r="B15" s="18" t="s">
        <v>25</v>
      </c>
      <c r="C15" s="19"/>
      <c r="D15" s="6"/>
      <c r="E15" s="8">
        <v>50</v>
      </c>
      <c r="F15" s="8">
        <v>55</v>
      </c>
      <c r="G15" s="8">
        <v>60</v>
      </c>
      <c r="H15" s="8">
        <v>65</v>
      </c>
      <c r="I15" s="8">
        <v>70</v>
      </c>
      <c r="J15" s="8">
        <v>75</v>
      </c>
      <c r="K15" s="8">
        <v>80</v>
      </c>
      <c r="L15" s="8">
        <v>85</v>
      </c>
      <c r="M15" s="8">
        <v>90</v>
      </c>
      <c r="N15" s="8">
        <v>95</v>
      </c>
      <c r="O15" s="79">
        <v>100</v>
      </c>
    </row>
    <row r="16" spans="2:15" ht="12.75" customHeight="1">
      <c r="B16" s="16" t="s">
        <v>16</v>
      </c>
      <c r="C16" s="16"/>
      <c r="D16" s="14">
        <v>1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</row>
    <row r="17" spans="2:15" ht="12.75">
      <c r="B17" s="17" t="s">
        <v>26</v>
      </c>
      <c r="C17" s="17"/>
      <c r="D17" s="5">
        <v>2</v>
      </c>
      <c r="E17" s="7">
        <v>0.62</v>
      </c>
      <c r="F17" s="7">
        <v>0.56</v>
      </c>
      <c r="G17" s="7">
        <v>0.51</v>
      </c>
      <c r="H17" s="7">
        <v>0.48</v>
      </c>
      <c r="I17" s="7">
        <v>0.44</v>
      </c>
      <c r="J17" s="7">
        <v>0.41</v>
      </c>
      <c r="K17" s="7">
        <v>0.39</v>
      </c>
      <c r="L17" s="7">
        <v>0.36</v>
      </c>
      <c r="M17" s="7">
        <v>0.34</v>
      </c>
      <c r="N17" s="7">
        <v>0.35</v>
      </c>
      <c r="O17" s="7">
        <v>0.34</v>
      </c>
    </row>
    <row r="18" spans="2:15" ht="12.75">
      <c r="B18" s="17" t="s">
        <v>27</v>
      </c>
      <c r="C18" s="17"/>
      <c r="D18" s="5">
        <v>3</v>
      </c>
      <c r="E18" s="7">
        <v>0.16</v>
      </c>
      <c r="F18" s="7">
        <v>0.15</v>
      </c>
      <c r="G18" s="7">
        <v>0.13</v>
      </c>
      <c r="H18" s="7">
        <v>0.12</v>
      </c>
      <c r="I18" s="7">
        <v>0.11</v>
      </c>
      <c r="J18" s="7">
        <v>0.11</v>
      </c>
      <c r="K18" s="7">
        <v>0.1</v>
      </c>
      <c r="L18" s="7">
        <v>0.09</v>
      </c>
      <c r="M18" s="7">
        <v>0.09</v>
      </c>
      <c r="N18" s="7">
        <v>0.08</v>
      </c>
      <c r="O18" s="7">
        <v>0.07</v>
      </c>
    </row>
    <row r="19" spans="2:4" ht="6" customHeight="1">
      <c r="B19" s="2"/>
      <c r="C19" s="2"/>
      <c r="D19" s="2"/>
    </row>
    <row r="20" spans="2:15" ht="18" customHeight="1">
      <c r="B20" s="18" t="s">
        <v>28</v>
      </c>
      <c r="C20" s="19"/>
      <c r="D20" s="6"/>
      <c r="E20" s="8">
        <v>50</v>
      </c>
      <c r="F20" s="8">
        <v>55</v>
      </c>
      <c r="G20" s="8">
        <v>60</v>
      </c>
      <c r="H20" s="8">
        <v>65</v>
      </c>
      <c r="I20" s="8">
        <v>70</v>
      </c>
      <c r="J20" s="8">
        <v>75</v>
      </c>
      <c r="K20" s="8">
        <v>80</v>
      </c>
      <c r="L20" s="8">
        <v>85</v>
      </c>
      <c r="M20" s="8">
        <v>90</v>
      </c>
      <c r="N20" s="8">
        <v>95</v>
      </c>
      <c r="O20" s="79">
        <v>95</v>
      </c>
    </row>
    <row r="21" spans="2:15" ht="12.75" customHeight="1">
      <c r="B21" s="16" t="s">
        <v>16</v>
      </c>
      <c r="C21" s="16"/>
      <c r="D21" s="14">
        <v>1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</row>
    <row r="22" spans="2:15" ht="12.75">
      <c r="B22" s="17" t="s">
        <v>29</v>
      </c>
      <c r="C22" s="17"/>
      <c r="D22" s="5">
        <v>2</v>
      </c>
      <c r="E22" s="7">
        <v>0.58</v>
      </c>
      <c r="F22" s="7">
        <v>0.53</v>
      </c>
      <c r="G22" s="7">
        <v>0.48</v>
      </c>
      <c r="H22" s="7">
        <v>0.45</v>
      </c>
      <c r="I22" s="7">
        <v>0.42</v>
      </c>
      <c r="J22" s="7">
        <v>0.39</v>
      </c>
      <c r="K22" s="7">
        <v>0.36</v>
      </c>
      <c r="L22" s="7">
        <v>0.34</v>
      </c>
      <c r="M22" s="7">
        <v>0.32</v>
      </c>
      <c r="N22" s="7">
        <v>0.3</v>
      </c>
      <c r="O22" s="7">
        <v>0.28</v>
      </c>
    </row>
    <row r="23" spans="2:15" ht="12.75">
      <c r="B23" s="17" t="s">
        <v>30</v>
      </c>
      <c r="C23" s="17"/>
      <c r="D23" s="14">
        <v>3</v>
      </c>
      <c r="E23" s="7">
        <v>0.19</v>
      </c>
      <c r="F23" s="7">
        <v>0.17</v>
      </c>
      <c r="G23" s="7">
        <v>0.16</v>
      </c>
      <c r="H23" s="7">
        <v>0.15</v>
      </c>
      <c r="I23" s="7">
        <v>0.14</v>
      </c>
      <c r="J23" s="7">
        <v>0.13</v>
      </c>
      <c r="K23" s="7">
        <v>0.12</v>
      </c>
      <c r="L23" s="7">
        <v>0.11</v>
      </c>
      <c r="M23" s="7">
        <v>0.11</v>
      </c>
      <c r="N23" s="7">
        <v>0.1</v>
      </c>
      <c r="O23" s="7">
        <v>0.09</v>
      </c>
    </row>
    <row r="24" spans="2:15" ht="12.75">
      <c r="B24" s="17" t="s">
        <v>31</v>
      </c>
      <c r="C24" s="17"/>
      <c r="D24" s="5">
        <v>4</v>
      </c>
      <c r="E24" s="7">
        <v>0.25</v>
      </c>
      <c r="F24" s="7">
        <v>0.23</v>
      </c>
      <c r="G24" s="7">
        <v>0.21</v>
      </c>
      <c r="H24" s="7">
        <v>0.19</v>
      </c>
      <c r="I24" s="7">
        <v>0.18</v>
      </c>
      <c r="J24" s="7">
        <v>0.17</v>
      </c>
      <c r="K24" s="7">
        <v>0.16</v>
      </c>
      <c r="L24" s="7">
        <v>0.15</v>
      </c>
      <c r="M24" s="7">
        <v>0.14</v>
      </c>
      <c r="N24" s="7">
        <v>0.13</v>
      </c>
      <c r="O24" s="7">
        <v>0.12</v>
      </c>
    </row>
    <row r="25" spans="2:15" ht="12.75">
      <c r="B25" s="17" t="s">
        <v>32</v>
      </c>
      <c r="C25" s="17"/>
      <c r="D25" s="14">
        <v>5</v>
      </c>
      <c r="E25" s="7">
        <v>0.26</v>
      </c>
      <c r="F25" s="7">
        <v>0.24</v>
      </c>
      <c r="G25" s="7">
        <v>0.22</v>
      </c>
      <c r="H25" s="7">
        <v>0.2</v>
      </c>
      <c r="I25" s="7">
        <v>0.19</v>
      </c>
      <c r="J25" s="7">
        <v>0.17</v>
      </c>
      <c r="K25" s="7">
        <v>0.16</v>
      </c>
      <c r="L25" s="7">
        <v>0.15</v>
      </c>
      <c r="M25" s="7">
        <v>0.14</v>
      </c>
      <c r="N25" s="7">
        <v>0.13</v>
      </c>
      <c r="O25" s="7">
        <v>0.13</v>
      </c>
    </row>
    <row r="26" spans="2:15" ht="12.75">
      <c r="B26" s="17" t="s">
        <v>33</v>
      </c>
      <c r="C26" s="17"/>
      <c r="D26" s="5">
        <v>6</v>
      </c>
      <c r="E26" s="7">
        <v>0.35</v>
      </c>
      <c r="F26" s="7">
        <v>0.31</v>
      </c>
      <c r="G26" s="7">
        <v>0.29</v>
      </c>
      <c r="H26" s="7">
        <v>0.27</v>
      </c>
      <c r="I26" s="7">
        <v>0.25</v>
      </c>
      <c r="J26" s="7">
        <v>0.23</v>
      </c>
      <c r="K26" s="7">
        <v>0.22</v>
      </c>
      <c r="L26" s="7">
        <v>0.2</v>
      </c>
      <c r="M26" s="7">
        <v>0.19</v>
      </c>
      <c r="N26" s="7">
        <v>0.19</v>
      </c>
      <c r="O26" s="7">
        <v>0.18</v>
      </c>
    </row>
    <row r="27" spans="2:4" ht="6" customHeight="1">
      <c r="B27" s="2"/>
      <c r="C27" s="2"/>
      <c r="D27" s="2"/>
    </row>
    <row r="28" spans="2:15" ht="18" customHeight="1">
      <c r="B28" s="18" t="s">
        <v>34</v>
      </c>
      <c r="C28" s="19"/>
      <c r="D28" s="6"/>
      <c r="E28" s="8">
        <v>50</v>
      </c>
      <c r="F28" s="8">
        <v>55</v>
      </c>
      <c r="G28" s="8">
        <v>60</v>
      </c>
      <c r="H28" s="8">
        <v>65</v>
      </c>
      <c r="I28" s="8">
        <v>70</v>
      </c>
      <c r="J28" s="8">
        <v>75</v>
      </c>
      <c r="K28" s="8">
        <v>80</v>
      </c>
      <c r="L28" s="8">
        <v>85</v>
      </c>
      <c r="M28" s="8">
        <v>90</v>
      </c>
      <c r="N28" s="8">
        <v>95</v>
      </c>
      <c r="O28" s="79">
        <v>100</v>
      </c>
    </row>
    <row r="29" spans="2:15" ht="12.75" customHeight="1">
      <c r="B29" s="16" t="s">
        <v>16</v>
      </c>
      <c r="C29" s="16"/>
      <c r="D29" s="14">
        <v>1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</row>
    <row r="30" spans="2:15" ht="12.75">
      <c r="B30" s="17" t="s">
        <v>35</v>
      </c>
      <c r="C30" s="17"/>
      <c r="D30" s="5">
        <v>2</v>
      </c>
      <c r="E30" s="7">
        <v>0.25</v>
      </c>
      <c r="F30" s="7">
        <v>0.23</v>
      </c>
      <c r="G30" s="7">
        <v>0.21</v>
      </c>
      <c r="H30" s="7">
        <v>0.2</v>
      </c>
      <c r="I30" s="7">
        <v>0.18</v>
      </c>
      <c r="J30" s="7">
        <v>0.17</v>
      </c>
      <c r="K30" s="7">
        <v>0.16</v>
      </c>
      <c r="L30" s="7">
        <v>0.15</v>
      </c>
      <c r="M30" s="7">
        <v>0.14</v>
      </c>
      <c r="N30" s="7">
        <v>0.13</v>
      </c>
      <c r="O30" s="7">
        <v>0.12</v>
      </c>
    </row>
    <row r="31" spans="2:15" ht="12.75">
      <c r="B31" s="17" t="s">
        <v>36</v>
      </c>
      <c r="C31" s="17"/>
      <c r="D31" s="5">
        <v>3</v>
      </c>
      <c r="E31" s="7">
        <v>0.23</v>
      </c>
      <c r="F31" s="7">
        <v>0.21</v>
      </c>
      <c r="G31" s="7">
        <v>0.19</v>
      </c>
      <c r="H31" s="7">
        <v>0.18</v>
      </c>
      <c r="I31" s="7">
        <v>0.17</v>
      </c>
      <c r="J31" s="7">
        <v>0.16</v>
      </c>
      <c r="K31" s="7">
        <v>0.15</v>
      </c>
      <c r="L31" s="7">
        <v>0.14</v>
      </c>
      <c r="M31" s="7">
        <v>0.13</v>
      </c>
      <c r="N31" s="7">
        <v>0.12</v>
      </c>
      <c r="O31" s="7">
        <v>0.11</v>
      </c>
    </row>
    <row r="32" spans="2:4" ht="24" customHeight="1">
      <c r="B32" s="81" t="s">
        <v>37</v>
      </c>
      <c r="C32" s="3"/>
      <c r="D32" s="3"/>
    </row>
    <row r="33" spans="2:15" ht="18" customHeight="1">
      <c r="B33" s="18" t="s">
        <v>15</v>
      </c>
      <c r="C33" s="19"/>
      <c r="D33" s="6"/>
      <c r="E33" s="8">
        <v>50</v>
      </c>
      <c r="F33" s="8">
        <v>55</v>
      </c>
      <c r="G33" s="8">
        <v>60</v>
      </c>
      <c r="H33" s="8">
        <v>65</v>
      </c>
      <c r="I33" s="8">
        <v>70</v>
      </c>
      <c r="J33" s="8">
        <v>75</v>
      </c>
      <c r="K33" s="8">
        <v>80</v>
      </c>
      <c r="L33" s="8">
        <v>85</v>
      </c>
      <c r="M33" s="8">
        <v>90</v>
      </c>
      <c r="N33" s="8">
        <v>95</v>
      </c>
      <c r="O33" s="79">
        <v>100</v>
      </c>
    </row>
    <row r="34" spans="2:15" ht="12.75">
      <c r="B34" s="16" t="s">
        <v>16</v>
      </c>
      <c r="C34" s="16"/>
      <c r="D34" s="14">
        <v>1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</row>
    <row r="35" spans="2:15" ht="12.75">
      <c r="B35" s="17" t="s">
        <v>17</v>
      </c>
      <c r="C35" s="17"/>
      <c r="D35" s="5">
        <v>2</v>
      </c>
      <c r="E35" s="7">
        <v>0.25</v>
      </c>
      <c r="F35" s="7">
        <v>0.23</v>
      </c>
      <c r="G35" s="7">
        <v>0.21</v>
      </c>
      <c r="H35" s="7">
        <v>0.19</v>
      </c>
      <c r="I35" s="7">
        <v>0.18</v>
      </c>
      <c r="J35" s="7">
        <v>0.17</v>
      </c>
      <c r="K35" s="7">
        <v>0.16</v>
      </c>
      <c r="L35" s="7">
        <v>0.15</v>
      </c>
      <c r="M35" s="7">
        <v>0.14</v>
      </c>
      <c r="N35" s="7">
        <v>0.13</v>
      </c>
      <c r="O35" s="7">
        <v>0.12</v>
      </c>
    </row>
    <row r="36" spans="2:15" ht="12.75" customHeight="1">
      <c r="B36" s="17" t="s">
        <v>18</v>
      </c>
      <c r="C36" s="17"/>
      <c r="D36" s="14">
        <v>3</v>
      </c>
      <c r="E36" s="7">
        <v>0.4</v>
      </c>
      <c r="F36" s="7">
        <v>0.36</v>
      </c>
      <c r="G36" s="7">
        <v>0.33</v>
      </c>
      <c r="H36" s="7">
        <v>0.31</v>
      </c>
      <c r="I36" s="7">
        <v>0.28</v>
      </c>
      <c r="J36" s="7">
        <v>0.27</v>
      </c>
      <c r="K36" s="7">
        <v>0.25</v>
      </c>
      <c r="L36" s="7">
        <v>0.23</v>
      </c>
      <c r="M36" s="7">
        <v>0.22</v>
      </c>
      <c r="N36" s="7">
        <v>0.21</v>
      </c>
      <c r="O36" s="7">
        <v>0.2</v>
      </c>
    </row>
    <row r="37" spans="2:15" ht="12.75" customHeight="1">
      <c r="B37" s="17" t="s">
        <v>19</v>
      </c>
      <c r="C37" s="17"/>
      <c r="D37" s="5">
        <v>4</v>
      </c>
      <c r="E37" s="7">
        <v>0.22</v>
      </c>
      <c r="F37" s="7">
        <v>0.2</v>
      </c>
      <c r="G37" s="7">
        <v>0.18</v>
      </c>
      <c r="H37" s="7">
        <v>0.17</v>
      </c>
      <c r="I37" s="7">
        <v>0.15</v>
      </c>
      <c r="J37" s="7">
        <v>0.14</v>
      </c>
      <c r="K37" s="7">
        <v>0.13</v>
      </c>
      <c r="L37" s="7">
        <v>0.13</v>
      </c>
      <c r="M37" s="7">
        <v>0.12</v>
      </c>
      <c r="N37" s="7">
        <v>0.11</v>
      </c>
      <c r="O37" s="7">
        <v>0.1</v>
      </c>
    </row>
    <row r="38" spans="2:4" ht="9" customHeight="1">
      <c r="B38" s="2"/>
      <c r="C38" s="2"/>
      <c r="D38" s="2"/>
    </row>
    <row r="39" spans="2:15" ht="18" customHeight="1">
      <c r="B39" s="18" t="s">
        <v>20</v>
      </c>
      <c r="C39" s="19"/>
      <c r="D39" s="6"/>
      <c r="E39" s="8">
        <v>50</v>
      </c>
      <c r="F39" s="8">
        <v>55</v>
      </c>
      <c r="G39" s="8">
        <v>60</v>
      </c>
      <c r="H39" s="8">
        <v>65</v>
      </c>
      <c r="I39" s="8">
        <v>70</v>
      </c>
      <c r="J39" s="8">
        <v>75</v>
      </c>
      <c r="K39" s="8">
        <v>80</v>
      </c>
      <c r="L39" s="8">
        <v>85</v>
      </c>
      <c r="M39" s="8">
        <v>90</v>
      </c>
      <c r="N39" s="8">
        <v>95</v>
      </c>
      <c r="O39" s="79">
        <v>100</v>
      </c>
    </row>
    <row r="40" spans="2:15" ht="12.75">
      <c r="B40" s="16" t="s">
        <v>16</v>
      </c>
      <c r="C40" s="16"/>
      <c r="D40" s="14">
        <v>1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</row>
    <row r="41" spans="2:15" ht="12.75">
      <c r="B41" s="21" t="s">
        <v>21</v>
      </c>
      <c r="C41" s="21"/>
      <c r="D41" s="4">
        <v>2</v>
      </c>
      <c r="E41" s="7">
        <v>1</v>
      </c>
      <c r="F41" s="7">
        <v>0.93</v>
      </c>
      <c r="G41" s="7">
        <v>0.86</v>
      </c>
      <c r="H41" s="7">
        <v>0.79</v>
      </c>
      <c r="I41" s="7">
        <v>0.73</v>
      </c>
      <c r="J41" s="7">
        <v>0.68</v>
      </c>
      <c r="K41" s="7">
        <v>0.64</v>
      </c>
      <c r="L41" s="7">
        <v>0.6</v>
      </c>
      <c r="M41" s="7">
        <v>0.57</v>
      </c>
      <c r="N41" s="7">
        <v>0.53</v>
      </c>
      <c r="O41" s="7">
        <v>0.55</v>
      </c>
    </row>
    <row r="42" spans="2:15" ht="12.75">
      <c r="B42" s="21" t="s">
        <v>22</v>
      </c>
      <c r="C42" s="21"/>
      <c r="D42" s="4">
        <v>3</v>
      </c>
      <c r="E42" s="7">
        <v>0.69</v>
      </c>
      <c r="F42" s="7">
        <v>0.62</v>
      </c>
      <c r="G42" s="7">
        <v>0.57</v>
      </c>
      <c r="H42" s="7">
        <v>0.53</v>
      </c>
      <c r="I42" s="7">
        <v>0.49</v>
      </c>
      <c r="J42" s="7">
        <v>0.46</v>
      </c>
      <c r="K42" s="7">
        <v>0.43</v>
      </c>
      <c r="L42" s="7">
        <v>0.4</v>
      </c>
      <c r="M42" s="7">
        <v>0.38</v>
      </c>
      <c r="N42" s="7">
        <v>0.36</v>
      </c>
      <c r="O42" s="7">
        <v>0.35</v>
      </c>
    </row>
    <row r="43" spans="2:15" ht="12.75">
      <c r="B43" s="21" t="s">
        <v>23</v>
      </c>
      <c r="C43" s="21"/>
      <c r="D43" s="14">
        <v>4</v>
      </c>
      <c r="E43" s="7">
        <v>0.38</v>
      </c>
      <c r="F43" s="7">
        <v>0.35</v>
      </c>
      <c r="G43" s="7">
        <v>0.32</v>
      </c>
      <c r="H43" s="7">
        <v>0.29</v>
      </c>
      <c r="I43" s="7">
        <v>0.27</v>
      </c>
      <c r="J43" s="7">
        <v>0.25</v>
      </c>
      <c r="K43" s="7">
        <v>0.24</v>
      </c>
      <c r="L43" s="7">
        <v>0.23</v>
      </c>
      <c r="M43" s="7">
        <v>0.21</v>
      </c>
      <c r="N43" s="7">
        <v>0.2</v>
      </c>
      <c r="O43" s="7">
        <v>0.19</v>
      </c>
    </row>
    <row r="44" spans="2:15" ht="12.75" customHeight="1">
      <c r="B44" s="21" t="s">
        <v>24</v>
      </c>
      <c r="C44" s="21"/>
      <c r="D44" s="4">
        <v>5</v>
      </c>
      <c r="E44" s="7">
        <v>0.27</v>
      </c>
      <c r="F44" s="7">
        <v>0.25</v>
      </c>
      <c r="G44" s="7">
        <v>0.23</v>
      </c>
      <c r="H44" s="7">
        <v>0.21</v>
      </c>
      <c r="I44" s="7">
        <v>0.19</v>
      </c>
      <c r="J44" s="7">
        <v>0.18</v>
      </c>
      <c r="K44" s="7">
        <v>0.17</v>
      </c>
      <c r="L44" s="7">
        <v>0.16</v>
      </c>
      <c r="M44" s="7">
        <v>0.15</v>
      </c>
      <c r="N44" s="7">
        <v>0.14</v>
      </c>
      <c r="O44" s="7">
        <v>0.13</v>
      </c>
    </row>
    <row r="45" spans="2:4" ht="9" customHeight="1">
      <c r="B45" s="2"/>
      <c r="C45" s="2"/>
      <c r="D45" s="2"/>
    </row>
    <row r="46" spans="2:15" ht="18.75" customHeight="1">
      <c r="B46" s="18" t="s">
        <v>25</v>
      </c>
      <c r="C46" s="19"/>
      <c r="D46" s="20"/>
      <c r="E46" s="8">
        <v>50</v>
      </c>
      <c r="F46" s="8">
        <v>55</v>
      </c>
      <c r="G46" s="8">
        <v>60</v>
      </c>
      <c r="H46" s="8">
        <v>65</v>
      </c>
      <c r="I46" s="8">
        <v>70</v>
      </c>
      <c r="J46" s="8">
        <v>75</v>
      </c>
      <c r="K46" s="8">
        <v>80</v>
      </c>
      <c r="L46" s="8">
        <v>85</v>
      </c>
      <c r="M46" s="8">
        <v>90</v>
      </c>
      <c r="N46" s="8">
        <v>95</v>
      </c>
      <c r="O46" s="79">
        <v>100</v>
      </c>
    </row>
    <row r="47" spans="2:15" ht="12.75">
      <c r="B47" s="16" t="s">
        <v>16</v>
      </c>
      <c r="C47" s="16"/>
      <c r="D47" s="14">
        <v>1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</row>
    <row r="48" spans="2:15" ht="12.75">
      <c r="B48" s="17" t="s">
        <v>26</v>
      </c>
      <c r="C48" s="17"/>
      <c r="D48" s="5">
        <v>2</v>
      </c>
      <c r="E48" s="7">
        <v>0.97</v>
      </c>
      <c r="F48" s="7">
        <v>0.88</v>
      </c>
      <c r="G48" s="7">
        <v>0.81</v>
      </c>
      <c r="H48" s="7">
        <v>0.75</v>
      </c>
      <c r="I48" s="7">
        <v>0.69</v>
      </c>
      <c r="J48" s="7">
        <v>0.65</v>
      </c>
      <c r="K48" s="7">
        <v>0.61</v>
      </c>
      <c r="L48" s="7">
        <v>0.57</v>
      </c>
      <c r="M48" s="7">
        <v>0.54</v>
      </c>
      <c r="N48" s="7">
        <v>0.55</v>
      </c>
      <c r="O48" s="7">
        <v>0.53</v>
      </c>
    </row>
    <row r="49" spans="2:15" ht="10.5" customHeight="1">
      <c r="B49" s="17" t="s">
        <v>27</v>
      </c>
      <c r="C49" s="17"/>
      <c r="D49" s="5">
        <v>3</v>
      </c>
      <c r="E49" s="7">
        <v>0.25</v>
      </c>
      <c r="F49" s="7">
        <v>0.23</v>
      </c>
      <c r="G49" s="7">
        <v>0.21</v>
      </c>
      <c r="H49" s="7">
        <v>0.19</v>
      </c>
      <c r="I49" s="7">
        <v>0.18</v>
      </c>
      <c r="J49" s="7">
        <v>0.17</v>
      </c>
      <c r="K49" s="7">
        <v>0.17</v>
      </c>
      <c r="L49" s="7">
        <v>0.16</v>
      </c>
      <c r="M49" s="7">
        <v>0.14</v>
      </c>
      <c r="N49" s="7">
        <v>0.13</v>
      </c>
      <c r="O49" s="7">
        <v>0.12</v>
      </c>
    </row>
    <row r="50" spans="2:4" ht="9" customHeight="1">
      <c r="B50" s="2"/>
      <c r="C50" s="2"/>
      <c r="D50" s="2"/>
    </row>
    <row r="51" spans="2:15" ht="18.75" customHeight="1">
      <c r="B51" s="18" t="s">
        <v>28</v>
      </c>
      <c r="C51" s="19"/>
      <c r="D51" s="20"/>
      <c r="E51" s="8">
        <v>50</v>
      </c>
      <c r="F51" s="8">
        <v>55</v>
      </c>
      <c r="G51" s="8">
        <v>60</v>
      </c>
      <c r="H51" s="8">
        <v>65</v>
      </c>
      <c r="I51" s="8">
        <v>70</v>
      </c>
      <c r="J51" s="8">
        <v>75</v>
      </c>
      <c r="K51" s="8">
        <v>80</v>
      </c>
      <c r="L51" s="8">
        <v>85</v>
      </c>
      <c r="M51" s="8">
        <v>90</v>
      </c>
      <c r="N51" s="8">
        <v>95</v>
      </c>
      <c r="O51" s="79">
        <v>100</v>
      </c>
    </row>
    <row r="52" spans="2:15" ht="12.75">
      <c r="B52" s="16" t="s">
        <v>16</v>
      </c>
      <c r="C52" s="16"/>
      <c r="D52" s="14">
        <v>1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</row>
    <row r="53" spans="2:15" ht="12.75">
      <c r="B53" s="17" t="s">
        <v>29</v>
      </c>
      <c r="C53" s="17"/>
      <c r="D53" s="5">
        <v>2</v>
      </c>
      <c r="E53" s="7">
        <v>0.91</v>
      </c>
      <c r="F53" s="7">
        <v>0.83</v>
      </c>
      <c r="G53" s="7">
        <v>0.76</v>
      </c>
      <c r="H53" s="7">
        <v>0.7</v>
      </c>
      <c r="I53" s="7">
        <v>0.65</v>
      </c>
      <c r="J53" s="7">
        <v>0.61</v>
      </c>
      <c r="K53" s="7">
        <v>0.57</v>
      </c>
      <c r="L53" s="7">
        <v>0.54</v>
      </c>
      <c r="M53" s="7">
        <v>0.51</v>
      </c>
      <c r="N53" s="7">
        <v>0.49</v>
      </c>
      <c r="O53" s="7">
        <v>0.47</v>
      </c>
    </row>
    <row r="54" spans="2:15" ht="12.75">
      <c r="B54" s="17" t="s">
        <v>30</v>
      </c>
      <c r="C54" s="17"/>
      <c r="D54" s="5">
        <v>3</v>
      </c>
      <c r="E54" s="7">
        <v>0.3</v>
      </c>
      <c r="F54" s="7">
        <v>0.27</v>
      </c>
      <c r="G54" s="7">
        <v>0.25</v>
      </c>
      <c r="H54" s="7">
        <v>0.23</v>
      </c>
      <c r="I54" s="7">
        <v>0.21</v>
      </c>
      <c r="J54" s="7">
        <v>0.2</v>
      </c>
      <c r="K54" s="7">
        <v>0.19</v>
      </c>
      <c r="L54" s="7">
        <v>0.18</v>
      </c>
      <c r="M54" s="7">
        <v>0.17</v>
      </c>
      <c r="N54" s="7">
        <v>0.16</v>
      </c>
      <c r="O54" s="7">
        <v>0.15</v>
      </c>
    </row>
    <row r="55" spans="2:15" ht="12.75">
      <c r="B55" s="17" t="s">
        <v>31</v>
      </c>
      <c r="C55" s="17"/>
      <c r="D55" s="5">
        <v>4</v>
      </c>
      <c r="E55" s="7">
        <v>0.39</v>
      </c>
      <c r="F55" s="7">
        <v>0.36</v>
      </c>
      <c r="G55" s="7">
        <v>0.33</v>
      </c>
      <c r="H55" s="7">
        <v>0.3</v>
      </c>
      <c r="I55" s="7">
        <v>0.28</v>
      </c>
      <c r="J55" s="7">
        <v>0.26</v>
      </c>
      <c r="K55" s="7">
        <v>0.25</v>
      </c>
      <c r="L55" s="7">
        <v>0.23</v>
      </c>
      <c r="M55" s="7">
        <v>0.22</v>
      </c>
      <c r="N55" s="7">
        <v>0.21</v>
      </c>
      <c r="O55" s="7">
        <v>0.2</v>
      </c>
    </row>
    <row r="56" spans="2:15" ht="12.75">
      <c r="B56" s="17" t="s">
        <v>32</v>
      </c>
      <c r="C56" s="17"/>
      <c r="D56" s="5">
        <v>5</v>
      </c>
      <c r="E56" s="7">
        <v>0.41</v>
      </c>
      <c r="F56" s="7">
        <v>0.37</v>
      </c>
      <c r="G56" s="7">
        <v>0.34</v>
      </c>
      <c r="H56" s="7">
        <v>0.32</v>
      </c>
      <c r="I56" s="7">
        <v>0.29</v>
      </c>
      <c r="J56" s="7">
        <v>0.27</v>
      </c>
      <c r="K56" s="7">
        <v>0.26</v>
      </c>
      <c r="L56" s="7">
        <v>0.24</v>
      </c>
      <c r="M56" s="7">
        <v>0.23</v>
      </c>
      <c r="N56" s="7">
        <v>0.22</v>
      </c>
      <c r="O56" s="7">
        <v>0.2</v>
      </c>
    </row>
    <row r="57" spans="2:15" ht="12.75" customHeight="1">
      <c r="B57" s="17" t="s">
        <v>33</v>
      </c>
      <c r="C57" s="17"/>
      <c r="D57" s="5">
        <v>6</v>
      </c>
      <c r="E57" s="7">
        <v>0.54</v>
      </c>
      <c r="F57" s="7">
        <v>0.49</v>
      </c>
      <c r="G57" s="7">
        <v>0.45</v>
      </c>
      <c r="H57" s="7">
        <v>0.42</v>
      </c>
      <c r="I57" s="7">
        <v>0.39</v>
      </c>
      <c r="J57" s="7">
        <v>0.36</v>
      </c>
      <c r="K57" s="7">
        <v>0.34</v>
      </c>
      <c r="L57" s="7">
        <v>0.32</v>
      </c>
      <c r="M57" s="7">
        <v>0.3</v>
      </c>
      <c r="N57" s="7">
        <v>0.28</v>
      </c>
      <c r="O57" s="7">
        <v>0.26</v>
      </c>
    </row>
    <row r="58" spans="2:4" ht="9" customHeight="1">
      <c r="B58" s="2"/>
      <c r="C58" s="2"/>
      <c r="D58" s="2"/>
    </row>
    <row r="59" spans="2:15" ht="18.75" customHeight="1">
      <c r="B59" s="18" t="s">
        <v>34</v>
      </c>
      <c r="C59" s="19"/>
      <c r="D59" s="20"/>
      <c r="E59" s="8">
        <v>50</v>
      </c>
      <c r="F59" s="8">
        <v>55</v>
      </c>
      <c r="G59" s="8">
        <v>60</v>
      </c>
      <c r="H59" s="8">
        <v>65</v>
      </c>
      <c r="I59" s="8">
        <v>70</v>
      </c>
      <c r="J59" s="8">
        <v>75</v>
      </c>
      <c r="K59" s="8">
        <v>80</v>
      </c>
      <c r="L59" s="8">
        <v>85</v>
      </c>
      <c r="M59" s="8">
        <v>90</v>
      </c>
      <c r="N59" s="8">
        <v>95</v>
      </c>
      <c r="O59" s="79">
        <v>100</v>
      </c>
    </row>
    <row r="60" spans="2:15" ht="12.75">
      <c r="B60" s="16" t="s">
        <v>16</v>
      </c>
      <c r="C60" s="16"/>
      <c r="D60" s="14">
        <v>1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</row>
    <row r="61" spans="2:15" ht="12.75">
      <c r="B61" s="17" t="s">
        <v>35</v>
      </c>
      <c r="C61" s="17"/>
      <c r="D61" s="5">
        <v>2</v>
      </c>
      <c r="E61" s="7">
        <v>0.41</v>
      </c>
      <c r="F61" s="7">
        <v>0.37</v>
      </c>
      <c r="G61" s="7">
        <v>0.34</v>
      </c>
      <c r="H61" s="7">
        <v>0.32</v>
      </c>
      <c r="I61" s="7">
        <v>0.29</v>
      </c>
      <c r="J61" s="7">
        <v>0.27</v>
      </c>
      <c r="K61" s="7">
        <v>0.26</v>
      </c>
      <c r="L61" s="7">
        <v>0.24</v>
      </c>
      <c r="M61" s="7">
        <v>0.23</v>
      </c>
      <c r="N61" s="7">
        <v>0.22</v>
      </c>
      <c r="O61" s="7">
        <v>0.21</v>
      </c>
    </row>
    <row r="62" spans="2:15" ht="12.75">
      <c r="B62" s="17" t="s">
        <v>36</v>
      </c>
      <c r="C62" s="17"/>
      <c r="D62" s="5">
        <v>3</v>
      </c>
      <c r="E62" s="7">
        <v>0.37</v>
      </c>
      <c r="F62" s="7">
        <v>0.33</v>
      </c>
      <c r="G62" s="7">
        <v>0.3</v>
      </c>
      <c r="H62" s="7">
        <v>0.28</v>
      </c>
      <c r="I62" s="7">
        <v>0.26</v>
      </c>
      <c r="J62" s="7">
        <v>0.24</v>
      </c>
      <c r="K62" s="7">
        <v>0.23</v>
      </c>
      <c r="L62" s="7">
        <v>0.21</v>
      </c>
      <c r="M62" s="7">
        <v>0.2</v>
      </c>
      <c r="N62" s="7">
        <v>0.19</v>
      </c>
      <c r="O62" s="7">
        <v>0.18</v>
      </c>
    </row>
    <row r="64" spans="3:18" ht="12.75">
      <c r="C64" s="22" t="s">
        <v>38</v>
      </c>
      <c r="D64" s="25" t="s">
        <v>39</v>
      </c>
      <c r="E64" s="26"/>
      <c r="F64" s="10">
        <v>5</v>
      </c>
      <c r="G64" s="13"/>
      <c r="H64" s="13"/>
      <c r="I64" s="12" t="s">
        <v>40</v>
      </c>
      <c r="J64" s="10">
        <v>1</v>
      </c>
      <c r="K64" s="10">
        <v>2</v>
      </c>
      <c r="M64" s="12"/>
      <c r="N64" s="36" t="s">
        <v>4</v>
      </c>
      <c r="O64" s="35"/>
      <c r="P64" s="35"/>
      <c r="Q64" s="35"/>
      <c r="R64" s="35"/>
    </row>
    <row r="65" spans="3:18" ht="12.75">
      <c r="C65" s="23" t="s">
        <v>41</v>
      </c>
      <c r="D65" s="9"/>
      <c r="E65" s="9"/>
      <c r="F65" s="9"/>
      <c r="G65" s="9"/>
      <c r="H65" s="9"/>
      <c r="I65" s="12"/>
      <c r="J65" s="9"/>
      <c r="K65" s="9"/>
      <c r="M65" s="12"/>
      <c r="N65" s="34" t="s">
        <v>42</v>
      </c>
      <c r="O65" s="34"/>
      <c r="P65" s="34" t="s">
        <v>43</v>
      </c>
      <c r="Q65" s="34"/>
      <c r="R65" s="34" t="s">
        <v>44</v>
      </c>
    </row>
    <row r="66" spans="3:18" ht="12.75">
      <c r="C66" s="23" t="s">
        <v>45</v>
      </c>
      <c r="D66" s="11" t="s">
        <v>7</v>
      </c>
      <c r="E66" s="9"/>
      <c r="F66" s="10">
        <v>1</v>
      </c>
      <c r="G66" s="10">
        <v>1</v>
      </c>
      <c r="H66" s="13"/>
      <c r="I66" s="12" t="s">
        <v>28</v>
      </c>
      <c r="J66" s="10">
        <v>1</v>
      </c>
      <c r="K66" s="10">
        <v>1</v>
      </c>
      <c r="N66" s="22">
        <f>IF($F$66=1,0,1)</f>
        <v>0</v>
      </c>
      <c r="P66" s="22">
        <f>IF($F$68=1,0,1)</f>
        <v>0</v>
      </c>
      <c r="R66" s="22">
        <f>IF($J$64=1,0,1)</f>
        <v>0</v>
      </c>
    </row>
    <row r="67" spans="3:18" ht="12.75">
      <c r="C67" s="23" t="s">
        <v>46</v>
      </c>
      <c r="D67" s="9"/>
      <c r="E67" s="9"/>
      <c r="F67" s="9"/>
      <c r="G67" s="9"/>
      <c r="H67" s="9"/>
      <c r="I67" s="12"/>
      <c r="J67" s="9"/>
      <c r="K67" s="9"/>
      <c r="N67" s="23">
        <f>IF($F$66=1,0,2)</f>
        <v>0</v>
      </c>
      <c r="P67" s="23">
        <f>IF($F$68=1,0,2)</f>
        <v>0</v>
      </c>
      <c r="R67" s="23">
        <f>IF($J$64=1,0,2)</f>
        <v>0</v>
      </c>
    </row>
    <row r="68" spans="3:18" ht="12.75">
      <c r="C68" s="23" t="s">
        <v>47</v>
      </c>
      <c r="D68" s="9" t="s">
        <v>8</v>
      </c>
      <c r="E68" s="9"/>
      <c r="F68" s="10">
        <v>1</v>
      </c>
      <c r="G68" s="10">
        <v>2</v>
      </c>
      <c r="H68" s="13"/>
      <c r="I68" s="12" t="s">
        <v>48</v>
      </c>
      <c r="J68" s="10">
        <v>1</v>
      </c>
      <c r="K68" s="10">
        <v>1</v>
      </c>
      <c r="N68" s="23">
        <f>IF($F$66=1,0,3)</f>
        <v>0</v>
      </c>
      <c r="P68" s="23">
        <f>IF($F$68=1,0,3)</f>
        <v>0</v>
      </c>
      <c r="R68" s="23">
        <f>IF($J$64=1,0,3)</f>
        <v>0</v>
      </c>
    </row>
    <row r="69" spans="3:18" ht="12.75">
      <c r="C69" s="23" t="s">
        <v>49</v>
      </c>
      <c r="N69" s="23">
        <f>IF($F$66=1,0,4)</f>
        <v>0</v>
      </c>
      <c r="P69" s="23">
        <f>IF($F$68=1,0,4)</f>
        <v>0</v>
      </c>
      <c r="R69" s="23">
        <f>IF($J$64=1,0,4)</f>
        <v>0</v>
      </c>
    </row>
    <row r="70" spans="3:18" ht="12.75">
      <c r="C70" s="23" t="s">
        <v>50</v>
      </c>
      <c r="I70" s="1" t="s">
        <v>51</v>
      </c>
      <c r="J70" s="10">
        <v>1</v>
      </c>
      <c r="N70" s="23">
        <f>IF($F$66=1,0,5)</f>
        <v>0</v>
      </c>
      <c r="P70" s="23">
        <f>IF($F$68=1,0,5)</f>
        <v>0</v>
      </c>
      <c r="R70" s="23">
        <f>IF($J$64=1,0,5)</f>
        <v>0</v>
      </c>
    </row>
    <row r="71" spans="3:18" ht="12.75">
      <c r="C71" s="23" t="s">
        <v>52</v>
      </c>
      <c r="I71" s="12" t="s">
        <v>53</v>
      </c>
      <c r="J71" s="28">
        <f>IF(J70=1,1,1.2)</f>
        <v>1</v>
      </c>
      <c r="N71" s="23">
        <f>IF($F$66=1,0,6)</f>
        <v>0</v>
      </c>
      <c r="P71" s="23">
        <f>IF($F$68=1,0,6)</f>
        <v>0</v>
      </c>
      <c r="R71" s="23">
        <f>IF($J$64=1,0,6)</f>
        <v>0</v>
      </c>
    </row>
    <row r="72" spans="3:18" ht="12.75">
      <c r="C72" s="23" t="s">
        <v>54</v>
      </c>
      <c r="N72" s="23">
        <f>IF($F$66=1,0,7)</f>
        <v>0</v>
      </c>
      <c r="P72" s="23">
        <f>IF($F$68=1,0,7)</f>
        <v>0</v>
      </c>
      <c r="R72" s="23">
        <f>IF($J$64=1,0,7)</f>
        <v>0</v>
      </c>
    </row>
    <row r="73" spans="3:18" ht="12.75">
      <c r="C73" s="23" t="s">
        <v>55</v>
      </c>
      <c r="I73" s="12" t="s">
        <v>56</v>
      </c>
      <c r="J73" s="30" t="b">
        <v>0</v>
      </c>
      <c r="N73" s="23">
        <f>IF($F$66=1,0,8)</f>
        <v>0</v>
      </c>
      <c r="P73" s="23">
        <f>IF($F$68=1,0,8)</f>
        <v>0</v>
      </c>
      <c r="R73" s="23">
        <f>IF($J$64=1,0,8)</f>
        <v>0</v>
      </c>
    </row>
    <row r="74" spans="3:18" ht="12.75">
      <c r="C74" s="24" t="s">
        <v>57</v>
      </c>
      <c r="N74" s="23">
        <f>IF($F$66=1,0,9)</f>
        <v>0</v>
      </c>
      <c r="P74" s="23">
        <f>IF($F$68=1,0,9)</f>
        <v>0</v>
      </c>
      <c r="R74" s="23">
        <f>IF($J$64=1,0,9)</f>
        <v>0</v>
      </c>
    </row>
    <row r="75" spans="3:18" ht="12.75">
      <c r="C75" s="13"/>
      <c r="N75" s="24">
        <f>IF($F$66=1,0,10)</f>
        <v>0</v>
      </c>
      <c r="P75" s="24">
        <f>IF($F$68=1,0,10)</f>
        <v>0</v>
      </c>
      <c r="R75" s="24">
        <f>IF($J$64=1,0,10)</f>
        <v>0</v>
      </c>
    </row>
    <row r="76" ht="17.25" customHeight="1">
      <c r="B76" s="29" t="s">
        <v>58</v>
      </c>
    </row>
    <row r="77" spans="2:16" ht="12.75">
      <c r="B77" s="1" t="s">
        <v>59</v>
      </c>
      <c r="C77" s="27">
        <f ca="1">IF(J73=FALSE,OFFSET(D33,F66,$F$64)*$J$71*$G$66,OFFSET(D2,F66,$F$64)*$G$66*$J$71)</f>
        <v>0</v>
      </c>
      <c r="D77" s="26"/>
      <c r="E77" s="26"/>
      <c r="N77" s="22">
        <f>IF($J$66=1,0,1)</f>
        <v>0</v>
      </c>
      <c r="P77" s="22">
        <f>IF($J$68=1,0,1)</f>
        <v>0</v>
      </c>
    </row>
    <row r="78" spans="2:16" ht="12.75">
      <c r="B78" s="1" t="s">
        <v>60</v>
      </c>
      <c r="C78" s="27">
        <f ca="1">IF($J$73=FALSE,OFFSET(D39,F68,$F$64)*$G$68*$J$71,OFFSET(D8,F68,$F$64)*$G$68*$J$71)</f>
        <v>0</v>
      </c>
      <c r="D78" s="26"/>
      <c r="E78" s="26"/>
      <c r="N78" s="23">
        <f>IF($J$66=1,0,2)</f>
        <v>0</v>
      </c>
      <c r="P78" s="23">
        <f>IF($J$68=1,0,2)</f>
        <v>0</v>
      </c>
    </row>
    <row r="79" spans="2:16" ht="12.75">
      <c r="B79" s="1" t="s">
        <v>61</v>
      </c>
      <c r="C79" s="27">
        <f ca="1">IF($J$73=FALSE,OFFSET(D46,J64,$F$64)*$K$64*$J$71,OFFSET(D15,J64,$F$64)*$K$64*$J$71)</f>
        <v>0</v>
      </c>
      <c r="D79" s="26"/>
      <c r="E79" s="26"/>
      <c r="N79" s="23">
        <f>IF($J$66=1,0,3)</f>
        <v>0</v>
      </c>
      <c r="P79" s="23">
        <f>IF($J$68=1,0,3)</f>
        <v>0</v>
      </c>
    </row>
    <row r="80" spans="2:16" ht="12.75">
      <c r="B80" s="1" t="s">
        <v>62</v>
      </c>
      <c r="C80" s="27">
        <f ca="1">IF($J$73=FALSE,OFFSET(D51,J66,$F$64)*$K$66*$J$71,OFFSET(D20,J66,$F$64)*$K$66*$J$71)</f>
        <v>0</v>
      </c>
      <c r="D80" s="26"/>
      <c r="E80" s="26"/>
      <c r="N80" s="23">
        <f>IF($J$66=1,0,4)</f>
        <v>0</v>
      </c>
      <c r="P80" s="23">
        <f>IF($J$68=1,0,4)</f>
        <v>0</v>
      </c>
    </row>
    <row r="81" spans="2:16" ht="12.75">
      <c r="B81" s="1" t="s">
        <v>63</v>
      </c>
      <c r="C81" s="27">
        <f ca="1">IF($J$73=FALSE,OFFSET(D59,J68,$F$64)*$K$68*$J$71,OFFSET(D28,J68,$F$64)*$K$68*$J$71)</f>
        <v>0</v>
      </c>
      <c r="D81" s="26"/>
      <c r="E81" s="26"/>
      <c r="N81" s="23">
        <f>IF($J$66=1,0,5)</f>
        <v>0</v>
      </c>
      <c r="P81" s="23">
        <f>IF($J$68=1,0,5)</f>
        <v>0</v>
      </c>
    </row>
    <row r="82" spans="2:16" ht="12.75">
      <c r="B82" s="31" t="s">
        <v>64</v>
      </c>
      <c r="C82" s="80">
        <f>SUM(C77:C81)</f>
        <v>0</v>
      </c>
      <c r="D82" s="26"/>
      <c r="E82" s="26"/>
      <c r="N82" s="23">
        <f>IF($J$66=1,0,6)</f>
        <v>0</v>
      </c>
      <c r="P82" s="23">
        <f>IF($J$68=1,0,6)</f>
        <v>0</v>
      </c>
    </row>
    <row r="83" spans="14:16" ht="12.75">
      <c r="N83" s="23">
        <f>IF($J$66=1,0,7)</f>
        <v>0</v>
      </c>
      <c r="P83" s="23">
        <f>IF($J$68=1,0,7)</f>
        <v>0</v>
      </c>
    </row>
    <row r="84" spans="14:16" ht="12.75">
      <c r="N84" s="23">
        <f>IF($J$66=1,0,8)</f>
        <v>0</v>
      </c>
      <c r="P84" s="23">
        <f>IF($J$68=1,0,8)</f>
        <v>0</v>
      </c>
    </row>
    <row r="85" spans="14:16" ht="12.75">
      <c r="N85" s="23">
        <f>IF($J$66=1,0,9)</f>
        <v>0</v>
      </c>
      <c r="P85" s="23">
        <f>IF($J$68=1,0,9)</f>
        <v>0</v>
      </c>
    </row>
    <row r="86" spans="14:16" ht="12.75">
      <c r="N86" s="24">
        <f>IF($J$66=1,0,10)</f>
        <v>0</v>
      </c>
      <c r="P86" s="24">
        <f>IF($J$68=1,0,10)</f>
        <v>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GIRARD MIREILLE</cp:lastModifiedBy>
  <cp:lastPrinted>1999-03-11T12:19:54Z</cp:lastPrinted>
  <dcterms:created xsi:type="dcterms:W3CDTF">1999-03-09T15:55:19Z</dcterms:created>
  <dcterms:modified xsi:type="dcterms:W3CDTF">2005-06-10T09:14:54Z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_AdHocReviewCycle">
    <vt:i4>-1485293128</vt:i4>
  </property>
  <property fmtid="{D5CDD505-2E9C-101B-9397-08002B2CF9AE}" pid="4" name="_EmailSubje">
    <vt:lpwstr> Très utile à mon gout.</vt:lpwstr>
  </property>
  <property fmtid="{D5CDD505-2E9C-101B-9397-08002B2CF9AE}" pid="5" name="_AuthorEma">
    <vt:lpwstr>daniel.campourcy@free.fr</vt:lpwstr>
  </property>
  <property fmtid="{D5CDD505-2E9C-101B-9397-08002B2CF9AE}" pid="6" name="_AuthorEmailDisplayNa">
    <vt:lpwstr>Campourcy Daniel</vt:lpwstr>
  </property>
</Properties>
</file>